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51" yWindow="65296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<sst xmlns="http://schemas.openxmlformats.org/spreadsheetml/2006/main" count="166" uniqueCount="113">
  <si>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</si>
  <si>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</si>
  <si>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</si>
  <si>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</si>
  <si>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</si>
  <si>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</si>
  <si>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</si>
  <si>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</si>
  <si>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</si>
  <si>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</si>
  <si>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</si>
  <si>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</si>
  <si>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</si>
  <si>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</si>
  <si>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</si>
  <si>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</si>
  <si>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</si>
  <si>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</si>
  <si>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</si>
  <si>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</si>
  <si>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</si>
  <si>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</si>
  <si>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</si>
  <si>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</si>
  <si>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</si>
  <si>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</si>
  <si>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</si>
  <si>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</si>
  <si>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</si>
  <si>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</si>
  <si>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</si>
  <si>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</si>
  <si>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</si>
  <si>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</si>
  <si>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</si>
  <si>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</si>
  <si>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</si>
  <si>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</si>
  <si>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</si>
  <si>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</si>
  <si>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</si>
  <si>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</si>
  <si>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</si>
  <si>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</si>
  <si>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</si>
  <si>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</si>
  <si>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</si>
  <si>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</si>
  <si>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</si>
  <si>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</si>
  <si>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</si>
  <si>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</si>
  <si>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</si>
  <si>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</si>
  <si>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</si>
  <si>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</si>
  <si>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</si>
  <si>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</si>
  <si>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</si>
  <si>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</si>
  <si>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</si>
  <si>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</si>
  <si>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</si>
  <si>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</si>
  <si>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</si>
  <si>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</si>
  <si>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</si>
  <si>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</si>
  <si>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</si>
  <si>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</si>
  <si>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</si>
  <si>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</si>
  <si>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</si>
  <si>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</si>
  <si>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</si>
  <si>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</si>
  <si>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</si>
  <si>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</si>
  <si>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</si>
  <si>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</si>
  <si>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</si>
  <si>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</si>
  <si>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</si>
  <si>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</si>
  <si>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</si>
  <si>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</si>
  <si>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</si>
  <si>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</si>
  <si>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</si>
  <si>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</si>
  <si>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</si>
  <si>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</si>
  <si>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</si>
  <si>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</si>
  <si>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</si>
  <si>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</si>
  <si>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</si>
  <si>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</si>
  <si>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</si>
  <si>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</si>
  <si>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</si>
  <si>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</si>
  <si>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</si>
  <si>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</si>
  <si>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</si>
  <si>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</si>
  <si>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</si>
  <si>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</si>
  <si>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</si>
  <si>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</si>
  <si>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</si>
  <si>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</si>
  <si>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27.11.2018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</si>
</sst>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179254.1</c:v>
                </c:pt>
                <c:pt idx="1">
                  <c:v>168797.01000000007</c:v>
                </c:pt>
                <c:pt idx="2">
                  <c:v>1792.2000000000003</c:v>
                </c:pt>
                <c:pt idx="3">
                  <c:v>8664.889999999938</c:v>
                </c:pt>
              </c:numCache>
            </c:numRef>
          </c:val>
          <c:shape val="box"/>
        </c:ser>
        <c:shape val="box"/>
        <c:axId val="58274144"/>
        <c:axId val="54705249"/>
      </c:bar3D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678666.3999999999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69.7</c:v>
                </c:pt>
                <c:pt idx="4">
                  <c:v>31961.7</c:v>
                </c:pt>
                <c:pt idx="5">
                  <c:v>61441.49999999999</c:v>
                </c:pt>
                <c:pt idx="6">
                  <c:v>11025.399999999996</c:v>
                </c:pt>
                <c:pt idx="7">
                  <c:v>18463.299999999763</c:v>
                </c:pt>
              </c:numCache>
            </c:numRef>
          </c:val>
          <c:shape val="box"/>
        </c:ser>
        <c:shape val="box"/>
        <c:axId val="22585194"/>
        <c:axId val="1940155"/>
      </c:bar3D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352123</c:v>
                </c:pt>
                <c:pt idx="1">
                  <c:v>212017</c:v>
                </c:pt>
                <c:pt idx="2">
                  <c:v>352123</c:v>
                </c:pt>
              </c:numCache>
            </c:numRef>
          </c:val>
          <c:shape val="box"/>
        </c:ser>
        <c:shape val="box"/>
        <c:axId val="17461396"/>
        <c:axId val="22934837"/>
      </c:bar3D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20665.000000000007</c:v>
                </c:pt>
                <c:pt idx="1">
                  <c:v>10946</c:v>
                </c:pt>
                <c:pt idx="2">
                  <c:v>59.6</c:v>
                </c:pt>
                <c:pt idx="3">
                  <c:v>1137.3999999999999</c:v>
                </c:pt>
                <c:pt idx="4">
                  <c:v>780.2999999999998</c:v>
                </c:pt>
                <c:pt idx="5">
                  <c:v>84.4</c:v>
                </c:pt>
                <c:pt idx="6">
                  <c:v>7657.3000000000075</c:v>
                </c:pt>
              </c:numCache>
            </c:numRef>
          </c:val>
          <c:shape val="box"/>
        </c:ser>
        <c:shape val="box"/>
        <c:axId val="5086942"/>
        <c:axId val="45782479"/>
      </c:bar3D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27790.599999999995</c:v>
                </c:pt>
                <c:pt idx="1">
                  <c:v>16219</c:v>
                </c:pt>
                <c:pt idx="2">
                  <c:v>3.9000000000000004</c:v>
                </c:pt>
                <c:pt idx="3">
                  <c:v>802.9000000000001</c:v>
                </c:pt>
                <c:pt idx="4">
                  <c:v>628.4</c:v>
                </c:pt>
                <c:pt idx="5">
                  <c:v>1096</c:v>
                </c:pt>
                <c:pt idx="6">
                  <c:v>9040.399999999996</c:v>
                </c:pt>
              </c:numCache>
            </c:numRef>
          </c:val>
          <c:shape val="box"/>
        </c:ser>
        <c:shape val="box"/>
        <c:axId val="9389128"/>
        <c:axId val="17393289"/>
      </c:bar3D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93289"/>
        <c:crosses val="autoZero"/>
        <c:auto val="1"/>
        <c:lblOffset val="100"/>
        <c:tickLblSkip val="2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7594.6</c:v>
                </c:pt>
                <c:pt idx="1">
                  <c:v>2637.5000000000005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709.3000000000001</c:v>
                </c:pt>
              </c:numCache>
            </c:numRef>
          </c:val>
          <c:shape val="box"/>
        </c:ser>
        <c:shape val="box"/>
        <c:axId val="22321874"/>
        <c:axId val="66679139"/>
      </c:bar3D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37259.200000000004</c:v>
                </c:pt>
              </c:numCache>
            </c:numRef>
          </c:val>
          <c:shape val="box"/>
        </c:ser>
        <c:shape val="box"/>
        <c:axId val="63241340"/>
        <c:axId val="32301149"/>
      </c:bar3D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678666.3999999999</c:v>
                </c:pt>
                <c:pt idx="1">
                  <c:v>352123</c:v>
                </c:pt>
                <c:pt idx="2">
                  <c:v>20665.000000000007</c:v>
                </c:pt>
                <c:pt idx="3">
                  <c:v>27790.599999999995</c:v>
                </c:pt>
                <c:pt idx="4">
                  <c:v>7594.6</c:v>
                </c:pt>
                <c:pt idx="5">
                  <c:v>179254.1</c:v>
                </c:pt>
                <c:pt idx="6">
                  <c:v>37259.200000000004</c:v>
                </c:pt>
              </c:numCache>
            </c:numRef>
          </c:val>
          <c:shape val="box"/>
        </c:ser>
        <c:shape val="box"/>
        <c:axId val="22274886"/>
        <c:axId val="66256247"/>
      </c:bar3D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767426.8100000004</c:v>
                </c:pt>
                <c:pt idx="1">
                  <c:v>77052.69999999998</c:v>
                </c:pt>
                <c:pt idx="2">
                  <c:v>33275.3</c:v>
                </c:pt>
                <c:pt idx="3">
                  <c:v>25002.899999999994</c:v>
                </c:pt>
                <c:pt idx="4">
                  <c:v>75.00000000000001</c:v>
                </c:pt>
                <c:pt idx="5">
                  <c:v>877637.9899999995</c:v>
                </c:pt>
              </c:numCache>
            </c:numRef>
          </c:val>
          <c:shape val="box"/>
        </c:ser>
        <c:shape val="box"/>
        <c:axId val="59435312"/>
        <c:axId val="65155761"/>
      </c:bar3D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63" sqref="N163"/>
    </sheetView>
  </sheetViews>
  <sheetFormatPr defaultColWidth="9.00390625" defaultRowHeight="12.75"/>
  <cols>
    <col min="1" max="1" width="66.875" style="134" customWidth="1"/>
    <col min="2" max="2" width="19.00390625" style="134" customWidth="1"/>
    <col min="3" max="3" width="18.375" style="135" customWidth="1"/>
    <col min="4" max="4" width="19.00390625" style="135" customWidth="1"/>
    <col min="5" max="5" width="17.25390625" style="135" customWidth="1"/>
    <col min="6" max="7" width="19.375" style="135" customWidth="1"/>
    <col min="8" max="8" width="19.75390625" style="135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</f>
        <v>678666.3999999999</v>
      </c>
      <c r="E6" s="3">
        <f>D6/D154*100</f>
        <v>38.11724618664042</v>
      </c>
      <c r="F6" s="3">
        <f>D6/B6*100</f>
        <v>90.05288928572327</v>
      </c>
      <c r="G6" s="3">
        <f aca="true" t="shared" si="0" ref="G6:G43">D6/C6*100</f>
        <v>82.05178549752658</v>
      </c>
      <c r="H6" s="36">
        <f>B6-D6</f>
        <v>74964.50000000012</v>
      </c>
      <c r="I6" s="36">
        <f aca="true" t="shared" si="1" ref="I6:I43">C6-D6</f>
        <v>148453.20000000007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</f>
        <v>232201.29999999993</v>
      </c>
      <c r="E7" s="130">
        <f>D7/D6*100</f>
        <v>34.2143503789196</v>
      </c>
      <c r="F7" s="130">
        <f>D7/B7*100</f>
        <v>95.8156998220693</v>
      </c>
      <c r="G7" s="130">
        <f>D7/C7*100</f>
        <v>88.45170761884154</v>
      </c>
      <c r="H7" s="129">
        <f>B7-D7</f>
        <v>10140.300000000076</v>
      </c>
      <c r="I7" s="129">
        <f t="shared" si="1"/>
        <v>30316.300000000047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4">
        <f>D8/D6*100</f>
        <v>81.88187893197603</v>
      </c>
      <c r="F8" s="94">
        <f>D8/B8*100</f>
        <v>92.13710984449244</v>
      </c>
      <c r="G8" s="94">
        <f t="shared" si="0"/>
        <v>84.64472371055382</v>
      </c>
      <c r="H8" s="92">
        <f>B8-D8</f>
        <v>47423.299999999814</v>
      </c>
      <c r="I8" s="92">
        <f t="shared" si="1"/>
        <v>100809.59999999986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</f>
        <v>69.7</v>
      </c>
      <c r="E9" s="114">
        <f>D9/D6*100</f>
        <v>0.01027014155997704</v>
      </c>
      <c r="F9" s="94">
        <f>D9/B9*100</f>
        <v>71.34083930399181</v>
      </c>
      <c r="G9" s="94">
        <f t="shared" si="0"/>
        <v>71.34083930399181</v>
      </c>
      <c r="H9" s="92">
        <f aca="true" t="shared" si="2" ref="H9:H43">B9-D9</f>
        <v>28</v>
      </c>
      <c r="I9" s="92">
        <f t="shared" si="1"/>
        <v>28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</f>
        <v>31961.7</v>
      </c>
      <c r="E10" s="94">
        <f>D10/D6*100</f>
        <v>4.709486133393374</v>
      </c>
      <c r="F10" s="94">
        <f aca="true" t="shared" si="3" ref="F10:F41">D10/B10*100</f>
        <v>88.2507889962973</v>
      </c>
      <c r="G10" s="94">
        <f t="shared" si="0"/>
        <v>79.02157896298347</v>
      </c>
      <c r="H10" s="92">
        <f t="shared" si="2"/>
        <v>4255.200000000001</v>
      </c>
      <c r="I10" s="92">
        <f t="shared" si="1"/>
        <v>8485.100000000002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</f>
        <v>61441.49999999999</v>
      </c>
      <c r="E11" s="94">
        <f>D11/D6*100</f>
        <v>9.053269765528395</v>
      </c>
      <c r="F11" s="94">
        <f t="shared" si="3"/>
        <v>81.8590231248759</v>
      </c>
      <c r="G11" s="94">
        <f t="shared" si="0"/>
        <v>69.68337030635436</v>
      </c>
      <c r="H11" s="92">
        <f t="shared" si="2"/>
        <v>13616.200000000019</v>
      </c>
      <c r="I11" s="92">
        <f t="shared" si="1"/>
        <v>26730.9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</f>
        <v>11025.399999999996</v>
      </c>
      <c r="E12" s="94">
        <f>D12/D6*100</f>
        <v>1.624568418298003</v>
      </c>
      <c r="F12" s="94">
        <f t="shared" si="3"/>
        <v>95.01460715793824</v>
      </c>
      <c r="G12" s="94">
        <f t="shared" si="0"/>
        <v>86.55518919767621</v>
      </c>
      <c r="H12" s="92">
        <f>B12-D12</f>
        <v>578.5000000000036</v>
      </c>
      <c r="I12" s="92">
        <f t="shared" si="1"/>
        <v>1712.600000000004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18463.299999999763</v>
      </c>
      <c r="E13" s="94">
        <f>D13/D6*100</f>
        <v>2.7205266092442124</v>
      </c>
      <c r="F13" s="94">
        <f t="shared" si="3"/>
        <v>67.074393495745</v>
      </c>
      <c r="G13" s="94">
        <f t="shared" si="0"/>
        <v>63.33828468317581</v>
      </c>
      <c r="H13" s="92">
        <f t="shared" si="2"/>
        <v>9063.300000000265</v>
      </c>
      <c r="I13" s="92">
        <f t="shared" si="1"/>
        <v>10687.000000000182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</f>
        <v>352123</v>
      </c>
      <c r="E18" s="3">
        <f>D18/D154*100</f>
        <v>19.77696122716313</v>
      </c>
      <c r="F18" s="3">
        <f>D18/B18*100</f>
        <v>97.01670391229229</v>
      </c>
      <c r="G18" s="3">
        <f t="shared" si="0"/>
        <v>86.70910809710688</v>
      </c>
      <c r="H18" s="36">
        <f>B18-D18</f>
        <v>10827.899999999965</v>
      </c>
      <c r="I18" s="36">
        <f t="shared" si="1"/>
        <v>53973.899999999965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</f>
        <v>212017</v>
      </c>
      <c r="E19" s="130">
        <f>D19/D18*100</f>
        <v>60.21106261164423</v>
      </c>
      <c r="F19" s="130">
        <f t="shared" si="3"/>
        <v>100</v>
      </c>
      <c r="G19" s="130">
        <f t="shared" si="0"/>
        <v>93.1076035585332</v>
      </c>
      <c r="H19" s="129">
        <f t="shared" si="2"/>
        <v>0</v>
      </c>
      <c r="I19" s="129">
        <f t="shared" si="1"/>
        <v>15694.799999999988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352123</v>
      </c>
      <c r="E25" s="94">
        <f>D25/D18*100</f>
        <v>100</v>
      </c>
      <c r="F25" s="94">
        <f t="shared" si="3"/>
        <v>97.01670391229229</v>
      </c>
      <c r="G25" s="94">
        <f t="shared" si="0"/>
        <v>86.70910809710688</v>
      </c>
      <c r="H25" s="92">
        <f t="shared" si="2"/>
        <v>10827.899999999965</v>
      </c>
      <c r="I25" s="92">
        <f t="shared" si="1"/>
        <v>53973.899999999965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</f>
        <v>20665.000000000007</v>
      </c>
      <c r="E33" s="3">
        <f>D33/D154*100</f>
        <v>1.1606481364731251</v>
      </c>
      <c r="F33" s="3">
        <f>D33/B33*100</f>
        <v>92.40627459397585</v>
      </c>
      <c r="G33" s="3">
        <f t="shared" si="0"/>
        <v>83.09374937172042</v>
      </c>
      <c r="H33" s="36">
        <f t="shared" si="2"/>
        <v>1698.1999999999935</v>
      </c>
      <c r="I33" s="36">
        <f t="shared" si="1"/>
        <v>4204.499999999989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</f>
        <v>10946</v>
      </c>
      <c r="E34" s="94">
        <f>D34/D33*100</f>
        <v>52.96878780546817</v>
      </c>
      <c r="F34" s="94">
        <f t="shared" si="3"/>
        <v>92.25219758455326</v>
      </c>
      <c r="G34" s="94">
        <f t="shared" si="0"/>
        <v>84.54729427031035</v>
      </c>
      <c r="H34" s="92">
        <f t="shared" si="2"/>
        <v>919.3000000000011</v>
      </c>
      <c r="I34" s="92">
        <f t="shared" si="1"/>
        <v>2000.6000000000004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</f>
        <v>59.6</v>
      </c>
      <c r="E35" s="94">
        <f>D35/D33*100</f>
        <v>0.28841035567384454</v>
      </c>
      <c r="F35" s="94">
        <f t="shared" si="3"/>
        <v>100</v>
      </c>
      <c r="G35" s="94">
        <f t="shared" si="0"/>
        <v>73.48951911220716</v>
      </c>
      <c r="H35" s="92">
        <f t="shared" si="2"/>
        <v>0</v>
      </c>
      <c r="I35" s="92">
        <f t="shared" si="1"/>
        <v>21.499999999999993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</f>
        <v>1137.3999999999999</v>
      </c>
      <c r="E36" s="94">
        <f>D36/D33*100</f>
        <v>5.503992257440114</v>
      </c>
      <c r="F36" s="94">
        <f t="shared" si="3"/>
        <v>77.101409978308</v>
      </c>
      <c r="G36" s="94">
        <f t="shared" si="0"/>
        <v>63.79136287156477</v>
      </c>
      <c r="H36" s="92">
        <f t="shared" si="2"/>
        <v>337.8000000000004</v>
      </c>
      <c r="I36" s="92">
        <f t="shared" si="1"/>
        <v>645.6000000000001</v>
      </c>
      <c r="J36" s="150"/>
      <c r="K36" s="151"/>
    </row>
    <row r="37" spans="1:12" s="84" customFormat="1" ht="18.75">
      <c r="A37" s="103" t="s">
        <v>7</v>
      </c>
      <c r="B37" s="123">
        <f>766.6+2+20.5</f>
        <v>789.1</v>
      </c>
      <c r="C37" s="124">
        <v>1008</v>
      </c>
      <c r="D37" s="96">
        <f>44.8+25.1+1.6+0.5+2.7+1+6.3+8.5+2.5+36.6+1.5+4.5+23.6+4.1+106.1+32.6+9.7+2.5+4.3+1.9+2.2+5.9+0.2+124.8+6.7+179.9+41.5+2.4+6.3+14.7+42.8+20.1+5+3.6+3.8</f>
        <v>780.2999999999998</v>
      </c>
      <c r="E37" s="99">
        <f>D37/D33*100</f>
        <v>3.7759496733607527</v>
      </c>
      <c r="F37" s="99">
        <f t="shared" si="3"/>
        <v>98.88480547459129</v>
      </c>
      <c r="G37" s="99">
        <f t="shared" si="0"/>
        <v>77.41071428571426</v>
      </c>
      <c r="H37" s="96">
        <f t="shared" si="2"/>
        <v>8.800000000000182</v>
      </c>
      <c r="I37" s="96">
        <f t="shared" si="1"/>
        <v>227.70000000000016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</f>
        <v>84.4</v>
      </c>
      <c r="E38" s="94">
        <f>D38/D33*100</f>
        <v>0.4084200338736994</v>
      </c>
      <c r="F38" s="94">
        <f t="shared" si="3"/>
        <v>100</v>
      </c>
      <c r="G38" s="94">
        <f t="shared" si="0"/>
        <v>94.30167597765364</v>
      </c>
      <c r="H38" s="92">
        <f t="shared" si="2"/>
        <v>0</v>
      </c>
      <c r="I38" s="92">
        <f t="shared" si="1"/>
        <v>5.099999999999994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8089.5999999999985</v>
      </c>
      <c r="C39" s="112">
        <f>C33-C34-C36-C37-C35-C38</f>
        <v>8961.299999999996</v>
      </c>
      <c r="D39" s="112">
        <f>D33-D34-D36-D37-D35-D38</f>
        <v>7657.3000000000075</v>
      </c>
      <c r="E39" s="94">
        <f>D39/D33*100</f>
        <v>37.05443987418342</v>
      </c>
      <c r="F39" s="94">
        <f t="shared" si="3"/>
        <v>94.65610166139251</v>
      </c>
      <c r="G39" s="94">
        <f t="shared" si="0"/>
        <v>85.44853983239051</v>
      </c>
      <c r="H39" s="92">
        <f>B39-D39</f>
        <v>432.2999999999911</v>
      </c>
      <c r="I39" s="92">
        <f t="shared" si="1"/>
        <v>1303.9999999999882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</f>
        <v>696.9999999999999</v>
      </c>
      <c r="E43" s="3">
        <f>D43/D154*100</f>
        <v>0.0391469514213292</v>
      </c>
      <c r="F43" s="3">
        <f>D43/B43*100</f>
        <v>45.630114566284774</v>
      </c>
      <c r="G43" s="3">
        <f t="shared" si="0"/>
        <v>43.72921764226111</v>
      </c>
      <c r="H43" s="36">
        <f t="shared" si="2"/>
        <v>830.5000000000001</v>
      </c>
      <c r="I43" s="36">
        <f t="shared" si="1"/>
        <v>896.9000000000002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</f>
        <v>12076.499999999998</v>
      </c>
      <c r="E45" s="3">
        <f>D45/D154*100</f>
        <v>0.6782756941745797</v>
      </c>
      <c r="F45" s="3">
        <f>D45/B45*100</f>
        <v>97.97105446757416</v>
      </c>
      <c r="G45" s="3">
        <f aca="true" t="shared" si="5" ref="G45:G76">D45/C45*100</f>
        <v>88.9528074659517</v>
      </c>
      <c r="H45" s="36">
        <f>B45-D45</f>
        <v>250.10000000000218</v>
      </c>
      <c r="I45" s="36">
        <f aca="true" t="shared" si="6" ref="I45:I77">C45-D45</f>
        <v>1499.800000000001</v>
      </c>
      <c r="J45" s="150"/>
      <c r="K45" s="151"/>
    </row>
    <row r="46" spans="1:13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</f>
        <v>11143</v>
      </c>
      <c r="E46" s="94">
        <f>D46/D45*100</f>
        <v>92.27011137332838</v>
      </c>
      <c r="F46" s="94">
        <f aca="true" t="shared" si="7" ref="F46:F74">D46/B46*100</f>
        <v>99.05241075238233</v>
      </c>
      <c r="G46" s="94">
        <f t="shared" si="5"/>
        <v>90.91576645670834</v>
      </c>
      <c r="H46" s="92">
        <f aca="true" t="shared" si="8" ref="H46:H74">B46-D46</f>
        <v>106.59999999999854</v>
      </c>
      <c r="I46" s="92">
        <f t="shared" si="6"/>
        <v>1113.3999999999996</v>
      </c>
      <c r="J46" s="150"/>
      <c r="K46" s="170"/>
      <c r="L46" s="150"/>
      <c r="M46" s="150"/>
    </row>
    <row r="47" spans="1:13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0.01159276280379249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70"/>
      <c r="L47" s="150"/>
      <c r="M47" s="150"/>
    </row>
    <row r="48" spans="1:13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</f>
        <v>60</v>
      </c>
      <c r="E48" s="94">
        <f>D48/D45*100</f>
        <v>0.49683269159110677</v>
      </c>
      <c r="F48" s="94">
        <f t="shared" si="7"/>
        <v>76.23888182973316</v>
      </c>
      <c r="G48" s="94">
        <f t="shared" si="5"/>
        <v>60.66734074823054</v>
      </c>
      <c r="H48" s="92">
        <f t="shared" si="8"/>
        <v>18.700000000000003</v>
      </c>
      <c r="I48" s="92">
        <f t="shared" si="6"/>
        <v>38.900000000000006</v>
      </c>
      <c r="J48" s="150"/>
      <c r="K48" s="170"/>
      <c r="L48" s="150"/>
      <c r="M48" s="150"/>
    </row>
    <row r="49" spans="1:13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</f>
        <v>575.4</v>
      </c>
      <c r="E49" s="94">
        <f>D49/D45*100</f>
        <v>4.764625512358714</v>
      </c>
      <c r="F49" s="94">
        <f t="shared" si="7"/>
        <v>84.06135865595324</v>
      </c>
      <c r="G49" s="94">
        <f t="shared" si="5"/>
        <v>65.4012275517163</v>
      </c>
      <c r="H49" s="92">
        <f t="shared" si="8"/>
        <v>109.10000000000002</v>
      </c>
      <c r="I49" s="92">
        <f t="shared" si="6"/>
        <v>304.4</v>
      </c>
      <c r="J49" s="150"/>
      <c r="K49" s="170"/>
      <c r="L49" s="150"/>
      <c r="M49" s="150"/>
    </row>
    <row r="50" spans="1:13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296.6999999999982</v>
      </c>
      <c r="E50" s="94">
        <f>D50/D45*100</f>
        <v>2.4568376599180084</v>
      </c>
      <c r="F50" s="94">
        <f t="shared" si="7"/>
        <v>95.00480307396622</v>
      </c>
      <c r="G50" s="94">
        <f t="shared" si="5"/>
        <v>87.34177215189828</v>
      </c>
      <c r="H50" s="92">
        <f t="shared" si="8"/>
        <v>15.600000000003604</v>
      </c>
      <c r="I50" s="92">
        <f t="shared" si="6"/>
        <v>43.00000000000148</v>
      </c>
      <c r="J50" s="150"/>
      <c r="K50" s="170"/>
      <c r="L50" s="150"/>
      <c r="M50" s="150"/>
    </row>
    <row r="51" spans="1:13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</f>
        <v>27790.599999999995</v>
      </c>
      <c r="E51" s="3">
        <f>D51/D154*100</f>
        <v>1.560856912725382</v>
      </c>
      <c r="F51" s="3">
        <f>D51/B51*100</f>
        <v>80.94758181966468</v>
      </c>
      <c r="G51" s="3">
        <f t="shared" si="5"/>
        <v>73.64557606080199</v>
      </c>
      <c r="H51" s="36">
        <f>B51-D51</f>
        <v>6541.000000000004</v>
      </c>
      <c r="I51" s="36">
        <f t="shared" si="6"/>
        <v>9945.000000000004</v>
      </c>
      <c r="J51" s="150"/>
      <c r="K51" s="170"/>
      <c r="L51" s="150"/>
      <c r="M51" s="150"/>
    </row>
    <row r="52" spans="1:13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</f>
        <v>16219</v>
      </c>
      <c r="E52" s="94">
        <f>D52/D51*100</f>
        <v>58.361460349902494</v>
      </c>
      <c r="F52" s="94">
        <f t="shared" si="7"/>
        <v>87.6726398010757</v>
      </c>
      <c r="G52" s="94">
        <f t="shared" si="5"/>
        <v>80.33343899829615</v>
      </c>
      <c r="H52" s="92">
        <f t="shared" si="8"/>
        <v>2280.5</v>
      </c>
      <c r="I52" s="92">
        <f t="shared" si="6"/>
        <v>3970.600000000002</v>
      </c>
      <c r="J52" s="150"/>
      <c r="K52" s="170"/>
      <c r="L52" s="150"/>
      <c r="M52" s="150"/>
    </row>
    <row r="53" spans="1:13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</f>
        <v>3.9000000000000004</v>
      </c>
      <c r="E53" s="94">
        <f>D53/D51*100</f>
        <v>0.014033522126186556</v>
      </c>
      <c r="F53" s="94">
        <f>D53/B53*100</f>
        <v>25.490196078431378</v>
      </c>
      <c r="G53" s="94">
        <f t="shared" si="5"/>
        <v>25.516296080631502</v>
      </c>
      <c r="H53" s="92">
        <f t="shared" si="8"/>
        <v>11.4</v>
      </c>
      <c r="I53" s="92">
        <f t="shared" si="6"/>
        <v>11.38435</v>
      </c>
      <c r="J53" s="150"/>
      <c r="K53" s="170"/>
      <c r="L53" s="150"/>
      <c r="M53" s="150"/>
    </row>
    <row r="54" spans="1:13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</f>
        <v>802.9000000000001</v>
      </c>
      <c r="E54" s="94">
        <f>D54/D51*100</f>
        <v>2.8891063884910735</v>
      </c>
      <c r="F54" s="94">
        <f t="shared" si="7"/>
        <v>78.38523869959974</v>
      </c>
      <c r="G54" s="94">
        <f t="shared" si="5"/>
        <v>73.41806876371618</v>
      </c>
      <c r="H54" s="92">
        <f t="shared" si="8"/>
        <v>221.39999999999986</v>
      </c>
      <c r="I54" s="92">
        <f t="shared" si="6"/>
        <v>290.6999999999998</v>
      </c>
      <c r="J54" s="150"/>
      <c r="K54" s="170"/>
      <c r="L54" s="150"/>
      <c r="M54" s="150"/>
    </row>
    <row r="55" spans="1:13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</f>
        <v>628.4</v>
      </c>
      <c r="E55" s="94">
        <f>D55/D51*100</f>
        <v>2.2611962318193926</v>
      </c>
      <c r="F55" s="94">
        <f t="shared" si="7"/>
        <v>56.29815445260705</v>
      </c>
      <c r="G55" s="94">
        <f t="shared" si="5"/>
        <v>51.512419050741855</v>
      </c>
      <c r="H55" s="92">
        <f t="shared" si="8"/>
        <v>487.80000000000007</v>
      </c>
      <c r="I55" s="92">
        <f t="shared" si="6"/>
        <v>591.5000000000001</v>
      </c>
      <c r="J55" s="150"/>
      <c r="K55" s="170"/>
      <c r="L55" s="150"/>
      <c r="M55" s="150"/>
    </row>
    <row r="56" spans="1:13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</f>
        <v>1096</v>
      </c>
      <c r="E56" s="94">
        <f>D56/D51*100</f>
        <v>3.943779551359093</v>
      </c>
      <c r="F56" s="94">
        <f>D56/B56*100</f>
        <v>90.57851239669421</v>
      </c>
      <c r="G56" s="94">
        <f>D56/C56*100</f>
        <v>83.03030303030303</v>
      </c>
      <c r="H56" s="92">
        <f t="shared" si="8"/>
        <v>114</v>
      </c>
      <c r="I56" s="92">
        <f t="shared" si="6"/>
        <v>224</v>
      </c>
      <c r="J56" s="150"/>
      <c r="K56" s="170"/>
      <c r="L56" s="150"/>
      <c r="M56" s="150"/>
    </row>
    <row r="57" spans="1:13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9040.399999999996</v>
      </c>
      <c r="E57" s="94">
        <f>D57/D51*100</f>
        <v>32.53042395630176</v>
      </c>
      <c r="F57" s="94">
        <f t="shared" si="7"/>
        <v>72.51871044335526</v>
      </c>
      <c r="G57" s="94">
        <f t="shared" si="5"/>
        <v>65.05187965475659</v>
      </c>
      <c r="H57" s="92">
        <f>B57-D57</f>
        <v>3425.9000000000033</v>
      </c>
      <c r="I57" s="92">
        <f>C57-D57</f>
        <v>4856.8156500000005</v>
      </c>
      <c r="J57" s="150"/>
      <c r="K57" s="170"/>
      <c r="L57" s="150"/>
      <c r="M57" s="150"/>
    </row>
    <row r="58" spans="1:13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70"/>
      <c r="L58" s="145"/>
      <c r="M58" s="145"/>
    </row>
    <row r="59" spans="1:13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</f>
        <v>7594.6</v>
      </c>
      <c r="E59" s="3">
        <f>D59/D154*100</f>
        <v>0.4265501252000385</v>
      </c>
      <c r="F59" s="3">
        <f>D59/B59*100</f>
        <v>82.15440866263536</v>
      </c>
      <c r="G59" s="3">
        <f t="shared" si="5"/>
        <v>79.13844486589</v>
      </c>
      <c r="H59" s="36">
        <f>B59-D59</f>
        <v>1649.699999999999</v>
      </c>
      <c r="I59" s="36">
        <f t="shared" si="6"/>
        <v>2002</v>
      </c>
      <c r="J59" s="150"/>
      <c r="K59" s="170"/>
      <c r="L59" s="150"/>
      <c r="M59" s="150"/>
    </row>
    <row r="60" spans="1:13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</f>
        <v>2637.5000000000005</v>
      </c>
      <c r="E60" s="94">
        <f>D60/D59*100</f>
        <v>34.728622968951626</v>
      </c>
      <c r="F60" s="94">
        <f t="shared" si="7"/>
        <v>92.15261521260615</v>
      </c>
      <c r="G60" s="94">
        <f t="shared" si="5"/>
        <v>84.543385581947</v>
      </c>
      <c r="H60" s="92">
        <f t="shared" si="8"/>
        <v>224.59999999999945</v>
      </c>
      <c r="I60" s="92">
        <f t="shared" si="6"/>
        <v>482.19999999999936</v>
      </c>
      <c r="J60" s="150"/>
      <c r="K60" s="170"/>
      <c r="L60" s="150"/>
      <c r="M60" s="150"/>
    </row>
    <row r="61" spans="1:13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5.149711637215916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70"/>
      <c r="L61" s="150"/>
      <c r="M61" s="150"/>
    </row>
    <row r="62" spans="1:13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</f>
        <v>273.2999999999999</v>
      </c>
      <c r="E62" s="94">
        <f>D62/D59*100</f>
        <v>3.598609538356199</v>
      </c>
      <c r="F62" s="94">
        <f t="shared" si="7"/>
        <v>76.81281618887013</v>
      </c>
      <c r="G62" s="94">
        <f t="shared" si="5"/>
        <v>69.41833883667765</v>
      </c>
      <c r="H62" s="92">
        <f t="shared" si="8"/>
        <v>82.50000000000011</v>
      </c>
      <c r="I62" s="92">
        <f t="shared" si="6"/>
        <v>120.40000000000009</v>
      </c>
      <c r="J62" s="150"/>
      <c r="K62" s="170"/>
      <c r="L62" s="150"/>
      <c r="M62" s="150"/>
    </row>
    <row r="63" spans="1:13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47.18352513628104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70"/>
      <c r="L63" s="150"/>
      <c r="M63" s="150"/>
    </row>
    <row r="64" spans="1:13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709.3000000000001</v>
      </c>
      <c r="E64" s="94">
        <f>D64/D59*100</f>
        <v>9.339530719195219</v>
      </c>
      <c r="F64" s="94">
        <f t="shared" si="7"/>
        <v>92.51336898395743</v>
      </c>
      <c r="G64" s="94">
        <f t="shared" si="5"/>
        <v>86.13236187006676</v>
      </c>
      <c r="H64" s="92">
        <f t="shared" si="8"/>
        <v>57.39999999999827</v>
      </c>
      <c r="I64" s="92">
        <f t="shared" si="6"/>
        <v>114.20000000000039</v>
      </c>
      <c r="J64" s="150"/>
      <c r="K64" s="170"/>
      <c r="L64" s="150"/>
      <c r="M64" s="150"/>
    </row>
    <row r="65" spans="1:13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70"/>
      <c r="L65" s="145"/>
      <c r="M65" s="145"/>
    </row>
    <row r="66" spans="1:13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70"/>
      <c r="L66" s="145"/>
      <c r="M66" s="145"/>
    </row>
    <row r="67" spans="1:13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70"/>
      <c r="L67" s="145"/>
      <c r="M67" s="145"/>
    </row>
    <row r="68" spans="1:13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70"/>
      <c r="L68" s="145"/>
      <c r="M68" s="145"/>
    </row>
    <row r="69" spans="1:13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0.01274943755041855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70"/>
      <c r="L69" s="150"/>
      <c r="M69" s="150"/>
    </row>
    <row r="70" spans="1:13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70"/>
      <c r="L70" s="150"/>
      <c r="M70" s="150"/>
    </row>
    <row r="71" spans="1:13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70"/>
      <c r="L71" s="150"/>
      <c r="M71" s="150"/>
    </row>
    <row r="72" spans="1:13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70"/>
      <c r="L72" s="150"/>
      <c r="M72" s="150"/>
    </row>
    <row r="73" spans="1:13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70"/>
      <c r="L73" s="150"/>
      <c r="M73" s="150"/>
    </row>
    <row r="74" spans="1:13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70"/>
      <c r="L74" s="150"/>
      <c r="M74" s="150"/>
    </row>
    <row r="75" spans="1:13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70"/>
      <c r="L75" s="150"/>
      <c r="M75" s="150"/>
    </row>
    <row r="76" spans="1:13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70"/>
      <c r="L76" s="150"/>
      <c r="M76" s="150"/>
    </row>
    <row r="77" spans="1:13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70"/>
      <c r="L77" s="145"/>
      <c r="M77" s="145"/>
    </row>
    <row r="78" spans="1:13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70"/>
      <c r="L78" s="150"/>
      <c r="M78" s="150"/>
    </row>
    <row r="79" spans="1:13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70"/>
      <c r="L79" s="150"/>
      <c r="M79" s="150"/>
    </row>
    <row r="80" spans="1:13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70"/>
      <c r="L80" s="146"/>
      <c r="M80" s="146"/>
    </row>
    <row r="81" spans="1:13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70"/>
      <c r="L81" s="146"/>
      <c r="M81" s="146"/>
    </row>
    <row r="82" spans="1:13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70"/>
      <c r="L82" s="146"/>
      <c r="M82" s="146"/>
    </row>
    <row r="83" spans="1:13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70"/>
      <c r="L83" s="146"/>
      <c r="M83" s="146"/>
    </row>
    <row r="84" spans="1:13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70"/>
      <c r="L84" s="150"/>
      <c r="M84" s="150"/>
    </row>
    <row r="85" spans="1:13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70"/>
      <c r="L85" s="150"/>
      <c r="M85" s="150"/>
    </row>
    <row r="86" spans="1:13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70"/>
      <c r="L86" s="150"/>
      <c r="M86" s="150"/>
    </row>
    <row r="87" spans="1:13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70"/>
      <c r="L87" s="150"/>
      <c r="M87" s="150"/>
    </row>
    <row r="88" spans="1:13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70"/>
      <c r="L88" s="150"/>
      <c r="M88" s="150"/>
    </row>
    <row r="89" spans="1:13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70"/>
      <c r="L89" s="150"/>
      <c r="M89" s="150"/>
    </row>
    <row r="90" spans="1:13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</f>
        <v>179254.1</v>
      </c>
      <c r="E90" s="3">
        <f>D90/D154*100</f>
        <v>10.067792747165118</v>
      </c>
      <c r="F90" s="3">
        <f aca="true" t="shared" si="11" ref="F90:F96">D90/B90*100</f>
        <v>94.52919210898372</v>
      </c>
      <c r="G90" s="3">
        <f t="shared" si="9"/>
        <v>87.84588679925824</v>
      </c>
      <c r="H90" s="36">
        <f aca="true" t="shared" si="12" ref="H90:H96">B90-D90</f>
        <v>10374.200000000012</v>
      </c>
      <c r="I90" s="36">
        <f t="shared" si="10"/>
        <v>24801.100000000006</v>
      </c>
      <c r="J90" s="150"/>
      <c r="K90" s="170"/>
      <c r="L90" s="150"/>
      <c r="M90" s="150"/>
    </row>
    <row r="91" spans="1:13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</f>
        <v>168797.01000000007</v>
      </c>
      <c r="E91" s="94">
        <f>D91/D90*100</f>
        <v>94.16633148139991</v>
      </c>
      <c r="F91" s="94">
        <f t="shared" si="11"/>
        <v>95.09428190433056</v>
      </c>
      <c r="G91" s="94">
        <f t="shared" si="9"/>
        <v>88.86237301484105</v>
      </c>
      <c r="H91" s="92">
        <f t="shared" si="12"/>
        <v>8707.889999999956</v>
      </c>
      <c r="I91" s="92">
        <f t="shared" si="10"/>
        <v>21156.28999999992</v>
      </c>
      <c r="K91" s="170"/>
      <c r="L91" s="150"/>
      <c r="M91" s="150"/>
    </row>
    <row r="92" spans="1:13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</f>
        <v>1792.2000000000003</v>
      </c>
      <c r="E92" s="94">
        <f>D92/D90*100</f>
        <v>0.9998097672521857</v>
      </c>
      <c r="F92" s="94">
        <f t="shared" si="11"/>
        <v>78.30646218377245</v>
      </c>
      <c r="G92" s="94">
        <f t="shared" si="9"/>
        <v>64.55121740383231</v>
      </c>
      <c r="H92" s="92">
        <f t="shared" si="12"/>
        <v>496.5</v>
      </c>
      <c r="I92" s="92">
        <f t="shared" si="10"/>
        <v>984.1999999999998</v>
      </c>
      <c r="K92" s="170"/>
      <c r="L92" s="150"/>
      <c r="M92" s="150"/>
    </row>
    <row r="93" spans="1:13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  <c r="M93" s="150"/>
    </row>
    <row r="94" spans="1:13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8664.889999999938</v>
      </c>
      <c r="E94" s="94">
        <f>D94/D90*100</f>
        <v>4.833858751347911</v>
      </c>
      <c r="F94" s="94">
        <f t="shared" si="11"/>
        <v>88.10528028307873</v>
      </c>
      <c r="G94" s="94">
        <f>D94/C94*100</f>
        <v>76.50779215045623</v>
      </c>
      <c r="H94" s="92">
        <f t="shared" si="12"/>
        <v>1169.8100000000559</v>
      </c>
      <c r="I94" s="92">
        <f>C94-D94</f>
        <v>2660.610000000086</v>
      </c>
      <c r="K94" s="170"/>
      <c r="L94" s="150"/>
      <c r="M94" s="150"/>
    </row>
    <row r="95" spans="1:13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</f>
        <v>37259.200000000004</v>
      </c>
      <c r="E95" s="74">
        <f>D95/D154*100</f>
        <v>2.092660103870286</v>
      </c>
      <c r="F95" s="76">
        <f t="shared" si="11"/>
        <v>91.9355992844365</v>
      </c>
      <c r="G95" s="73">
        <f>D95/C95*100</f>
        <v>42.83981405787753</v>
      </c>
      <c r="H95" s="77">
        <f t="shared" si="12"/>
        <v>3268.2999999999956</v>
      </c>
      <c r="I95" s="79">
        <f>C95-D95</f>
        <v>49714.1</v>
      </c>
      <c r="J95" s="150"/>
      <c r="K95" s="170"/>
      <c r="L95" s="150"/>
      <c r="M95" s="150"/>
    </row>
    <row r="96" spans="1:13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</f>
        <v>9969.599999999997</v>
      </c>
      <c r="E96" s="119">
        <f>D96/D95*100</f>
        <v>26.75741830205693</v>
      </c>
      <c r="F96" s="120">
        <f t="shared" si="11"/>
        <v>98.56642872679095</v>
      </c>
      <c r="G96" s="121">
        <f>D96/C96*100</f>
        <v>77.80118930561405</v>
      </c>
      <c r="H96" s="122">
        <f t="shared" si="12"/>
        <v>145.00000000000364</v>
      </c>
      <c r="I96" s="111">
        <f>C96-D96</f>
        <v>2844.600000000004</v>
      </c>
      <c r="J96" s="150"/>
      <c r="K96" s="170"/>
      <c r="L96" s="150"/>
      <c r="M96" s="150"/>
    </row>
    <row r="97" spans="1:13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  <c r="M97" s="150"/>
    </row>
    <row r="98" spans="1:13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  <c r="M98" s="150"/>
    </row>
    <row r="99" spans="1:13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  <c r="M99" s="150"/>
    </row>
    <row r="100" spans="1:13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  <c r="M100" s="144"/>
    </row>
    <row r="101" spans="1:13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  <c r="M101" s="150"/>
    </row>
    <row r="102" spans="1:13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</f>
        <v>10465.9</v>
      </c>
      <c r="E102" s="16">
        <f>D102/D154*100</f>
        <v>0.5878164689820506</v>
      </c>
      <c r="F102" s="16">
        <f>D102/B102*100</f>
        <v>90.97222825850754</v>
      </c>
      <c r="G102" s="16">
        <f aca="true" t="shared" si="13" ref="G102:G152">D102/C102*100</f>
        <v>75.24985260493808</v>
      </c>
      <c r="H102" s="61">
        <f aca="true" t="shared" si="14" ref="H102:H108">B102-D102</f>
        <v>1038.6000000000004</v>
      </c>
      <c r="I102" s="61">
        <f aca="true" t="shared" si="15" ref="I102:I152">C102-D102</f>
        <v>3442.300000000001</v>
      </c>
      <c r="J102" s="145"/>
      <c r="K102" s="170"/>
      <c r="L102" s="145"/>
      <c r="M102" s="145"/>
    </row>
    <row r="103" spans="1:13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</f>
        <v>291.29999999999995</v>
      </c>
      <c r="E103" s="106">
        <f>D103/D102*100</f>
        <v>2.7833248932246626</v>
      </c>
      <c r="F103" s="94">
        <f>D103/B103*100</f>
        <v>88.97373243738544</v>
      </c>
      <c r="G103" s="106">
        <f>D103/C103*100</f>
        <v>80.07146783947222</v>
      </c>
      <c r="H103" s="105">
        <f t="shared" si="14"/>
        <v>36.10000000000008</v>
      </c>
      <c r="I103" s="105">
        <f t="shared" si="15"/>
        <v>72.50000000000006</v>
      </c>
      <c r="J103" s="150"/>
      <c r="K103" s="170"/>
      <c r="L103" s="150"/>
      <c r="M103" s="150"/>
    </row>
    <row r="104" spans="1:13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</f>
        <v>8846.599999999997</v>
      </c>
      <c r="E104" s="94">
        <f>D104/D102*100</f>
        <v>84.52784758119223</v>
      </c>
      <c r="F104" s="94">
        <f aca="true" t="shared" si="16" ref="F104:F152">D104/B104*100</f>
        <v>94.26921273602997</v>
      </c>
      <c r="G104" s="94">
        <f t="shared" si="13"/>
        <v>83.2707386176451</v>
      </c>
      <c r="H104" s="92">
        <f t="shared" si="14"/>
        <v>537.8000000000029</v>
      </c>
      <c r="I104" s="92">
        <f t="shared" si="15"/>
        <v>1777.300000000003</v>
      </c>
      <c r="J104" s="150"/>
      <c r="K104" s="170"/>
      <c r="L104" s="150"/>
      <c r="M104" s="150"/>
    </row>
    <row r="105" spans="1:13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  <c r="M105" s="150"/>
    </row>
    <row r="106" spans="1:13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1328.0000000000036</v>
      </c>
      <c r="E106" s="110">
        <f>D106/D102*100</f>
        <v>12.688827525583118</v>
      </c>
      <c r="F106" s="110">
        <f t="shared" si="16"/>
        <v>74.07820605790167</v>
      </c>
      <c r="G106" s="110">
        <f t="shared" si="13"/>
        <v>45.47166581064896</v>
      </c>
      <c r="H106" s="111">
        <f t="shared" si="14"/>
        <v>464.6999999999971</v>
      </c>
      <c r="I106" s="111">
        <f t="shared" si="15"/>
        <v>1592.4999999999982</v>
      </c>
      <c r="J106" s="150"/>
      <c r="K106" s="170"/>
      <c r="L106" s="150"/>
      <c r="M106" s="150"/>
    </row>
    <row r="107" spans="1:13" s="2" customFormat="1" ht="26.25" customHeight="1" thickBot="1">
      <c r="A107" s="62" t="s">
        <v>28</v>
      </c>
      <c r="B107" s="63">
        <f>SUM(B108:B151)-B115-B120+B152-B142-B143-B109-B112-B123-B124-B140-B133-B131-B138-B118</f>
        <v>517550.99206000014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453651.39999999997</v>
      </c>
      <c r="E107" s="64">
        <f>D107/D154*100</f>
        <v>25.479296008634122</v>
      </c>
      <c r="F107" s="64">
        <f>D107/B107*100</f>
        <v>87.65346931214224</v>
      </c>
      <c r="G107" s="64">
        <f t="shared" si="13"/>
        <v>78.485776756794</v>
      </c>
      <c r="H107" s="63">
        <f t="shared" si="14"/>
        <v>63899.59206000017</v>
      </c>
      <c r="I107" s="63">
        <f t="shared" si="15"/>
        <v>124353.1999999999</v>
      </c>
      <c r="J107" s="142"/>
      <c r="K107" s="170"/>
      <c r="L107" s="171"/>
      <c r="M107" s="142"/>
    </row>
    <row r="108" spans="1:13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</f>
        <v>2345</v>
      </c>
      <c r="E108" s="87">
        <f>D108/D107*100</f>
        <v>0.5169167338621683</v>
      </c>
      <c r="F108" s="87">
        <f t="shared" si="16"/>
        <v>60.335511758349206</v>
      </c>
      <c r="G108" s="87">
        <f t="shared" si="13"/>
        <v>52.590266875981165</v>
      </c>
      <c r="H108" s="88">
        <f t="shared" si="14"/>
        <v>1541.6</v>
      </c>
      <c r="I108" s="88">
        <f t="shared" si="15"/>
        <v>2114</v>
      </c>
      <c r="K108" s="170"/>
      <c r="L108" s="171"/>
      <c r="M108" s="150"/>
    </row>
    <row r="109" spans="1:13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</f>
        <v>823.9</v>
      </c>
      <c r="E109" s="94">
        <f>D109/D108*100</f>
        <v>35.134328358208954</v>
      </c>
      <c r="F109" s="94">
        <f t="shared" si="16"/>
        <v>47.684917235791175</v>
      </c>
      <c r="G109" s="94">
        <f t="shared" si="13"/>
        <v>41.29824561403508</v>
      </c>
      <c r="H109" s="92">
        <f aca="true" t="shared" si="17" ref="H109:H152">B109-D109</f>
        <v>903.9000000000002</v>
      </c>
      <c r="I109" s="92">
        <f t="shared" si="15"/>
        <v>1171.1</v>
      </c>
      <c r="K109" s="170"/>
      <c r="L109" s="171"/>
      <c r="M109" s="150"/>
    </row>
    <row r="110" spans="1:13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  <c r="M110" s="150"/>
    </row>
    <row r="111" spans="1:13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  <c r="M111" s="145"/>
    </row>
    <row r="112" spans="1:13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  <c r="M112" s="150"/>
    </row>
    <row r="113" spans="1:13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0.014173878885858172</v>
      </c>
      <c r="F113" s="87">
        <f t="shared" si="16"/>
        <v>100.00622122682591</v>
      </c>
      <c r="G113" s="87">
        <f t="shared" si="13"/>
        <v>100</v>
      </c>
      <c r="H113" s="88">
        <f t="shared" si="17"/>
        <v>-0.003999999999990678</v>
      </c>
      <c r="I113" s="88">
        <f t="shared" si="15"/>
        <v>0</v>
      </c>
      <c r="K113" s="170"/>
      <c r="L113" s="171"/>
      <c r="M113" s="150"/>
    </row>
    <row r="114" spans="1:13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</f>
        <v>2662.0999999999995</v>
      </c>
      <c r="E114" s="87">
        <f>D114/D107*100</f>
        <v>0.5868162205605449</v>
      </c>
      <c r="F114" s="87">
        <f t="shared" si="16"/>
        <v>87.65558116562396</v>
      </c>
      <c r="G114" s="87">
        <f t="shared" si="13"/>
        <v>80.3895515627359</v>
      </c>
      <c r="H114" s="88">
        <f t="shared" si="17"/>
        <v>374.90000000000055</v>
      </c>
      <c r="I114" s="88">
        <f t="shared" si="15"/>
        <v>649.4000000000005</v>
      </c>
      <c r="K114" s="170"/>
      <c r="L114" s="171"/>
      <c r="M114" s="150"/>
    </row>
    <row r="115" spans="1:13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  <c r="M115" s="150"/>
    </row>
    <row r="116" spans="1:13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  <c r="M116" s="145"/>
    </row>
    <row r="117" spans="1:13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0.014504529248669795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  <c r="M117" s="150"/>
    </row>
    <row r="118" spans="1:13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  <c r="M118" s="150"/>
    </row>
    <row r="119" spans="1:13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</f>
        <v>438.70000000000005</v>
      </c>
      <c r="E119" s="87">
        <f>D119/D107*100</f>
        <v>0.0967042094436389</v>
      </c>
      <c r="F119" s="87">
        <f t="shared" si="16"/>
        <v>99.47845804988663</v>
      </c>
      <c r="G119" s="87">
        <f t="shared" si="13"/>
        <v>89.23921887713588</v>
      </c>
      <c r="H119" s="88">
        <f t="shared" si="17"/>
        <v>2.2999999999999545</v>
      </c>
      <c r="I119" s="88">
        <f t="shared" si="15"/>
        <v>52.89999999999998</v>
      </c>
      <c r="K119" s="170"/>
      <c r="L119" s="171"/>
      <c r="M119" s="142"/>
    </row>
    <row r="120" spans="1:13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82.81285616594481</v>
      </c>
      <c r="F120" s="94">
        <f t="shared" si="16"/>
        <v>99.97248211337369</v>
      </c>
      <c r="G120" s="94">
        <f t="shared" si="13"/>
        <v>88.86986301369862</v>
      </c>
      <c r="H120" s="92">
        <f t="shared" si="17"/>
        <v>0.10000000000002274</v>
      </c>
      <c r="I120" s="92">
        <f t="shared" si="15"/>
        <v>45.50000000000006</v>
      </c>
      <c r="K120" s="170"/>
      <c r="L120" s="171"/>
      <c r="M120" s="143"/>
    </row>
    <row r="121" spans="1:13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</f>
        <v>13.6</v>
      </c>
      <c r="E121" s="87">
        <f>D121/D107*100</f>
        <v>0.0029978966228253676</v>
      </c>
      <c r="F121" s="87">
        <f t="shared" si="16"/>
        <v>4.57912457912458</v>
      </c>
      <c r="G121" s="87">
        <f t="shared" si="13"/>
        <v>4.290220820189274</v>
      </c>
      <c r="H121" s="88">
        <f t="shared" si="17"/>
        <v>283.4</v>
      </c>
      <c r="I121" s="88">
        <f t="shared" si="15"/>
        <v>303.4</v>
      </c>
      <c r="K121" s="170"/>
      <c r="L121" s="171"/>
      <c r="M121" s="142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0.10402260414053612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1"/>
      <c r="M122" s="142"/>
    </row>
    <row r="123" spans="1:13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  <c r="M123" s="172"/>
    </row>
    <row r="124" spans="1:13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  <c r="M124" s="172"/>
    </row>
    <row r="125" spans="1:13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10.52054507051009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70"/>
      <c r="L125" s="171"/>
      <c r="M125" s="142"/>
    </row>
    <row r="126" spans="1:13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0.002446812684805999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  <c r="M126" s="142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0.03998665054268542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M127" s="142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0.012608800501883165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M128" s="142"/>
      <c r="Q128" s="89"/>
    </row>
    <row r="129" spans="1:13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  <c r="M129" s="142"/>
    </row>
    <row r="130" spans="1:17" s="100" customFormat="1" ht="37.5">
      <c r="A130" s="95" t="s">
        <v>57</v>
      </c>
      <c r="B130" s="140">
        <f>879.4+25.3</f>
        <v>904.6999999999999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99">
        <f>D130/D107*100</f>
        <v>0.13082732688579823</v>
      </c>
      <c r="F130" s="87">
        <f t="shared" si="16"/>
        <v>65.60185696916105</v>
      </c>
      <c r="G130" s="87">
        <f t="shared" si="13"/>
        <v>63.004246284501065</v>
      </c>
      <c r="H130" s="88">
        <f t="shared" si="17"/>
        <v>311.19999999999993</v>
      </c>
      <c r="I130" s="88">
        <f t="shared" si="15"/>
        <v>348.5</v>
      </c>
      <c r="K130" s="170"/>
      <c r="L130" s="171"/>
      <c r="M130" s="142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46.43639427127211</v>
      </c>
      <c r="F131" s="94">
        <f>D131/B131*100</f>
        <v>55.46387603139464</v>
      </c>
      <c r="G131" s="94">
        <f t="shared" si="13"/>
        <v>53.95458104933437</v>
      </c>
      <c r="H131" s="92">
        <f t="shared" si="17"/>
        <v>221.3</v>
      </c>
      <c r="I131" s="92">
        <f t="shared" si="15"/>
        <v>235.20000000000005</v>
      </c>
      <c r="K131" s="170"/>
      <c r="L131" s="171"/>
      <c r="M131" s="143"/>
      <c r="Q131" s="133"/>
    </row>
    <row r="132" spans="1:13" s="100" customFormat="1" ht="37.5">
      <c r="A132" s="95" t="s">
        <v>103</v>
      </c>
      <c r="B132" s="140">
        <f>395+45</f>
        <v>440</v>
      </c>
      <c r="C132" s="96">
        <v>485</v>
      </c>
      <c r="D132" s="97">
        <v>25</v>
      </c>
      <c r="E132" s="99">
        <f>D132/D107*100</f>
        <v>0.005510839380193691</v>
      </c>
      <c r="F132" s="87">
        <f t="shared" si="16"/>
        <v>5.681818181818182</v>
      </c>
      <c r="G132" s="87">
        <f t="shared" si="13"/>
        <v>5.154639175257731</v>
      </c>
      <c r="H132" s="88">
        <f t="shared" si="17"/>
        <v>415</v>
      </c>
      <c r="I132" s="88">
        <f t="shared" si="15"/>
        <v>460</v>
      </c>
      <c r="K132" s="170"/>
      <c r="L132" s="171"/>
      <c r="M132" s="142"/>
    </row>
    <row r="133" spans="1:13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  <c r="M133" s="143"/>
    </row>
    <row r="134" spans="1:13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  <c r="M134" s="142"/>
    </row>
    <row r="135" spans="1:13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  <c r="M135" s="142"/>
    </row>
    <row r="136" spans="1:13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0.0740656812698032</v>
      </c>
      <c r="F136" s="87">
        <f t="shared" si="16"/>
        <v>96</v>
      </c>
      <c r="G136" s="87">
        <f t="shared" si="13"/>
        <v>22.653721682847898</v>
      </c>
      <c r="H136" s="88">
        <f t="shared" si="17"/>
        <v>14</v>
      </c>
      <c r="I136" s="88">
        <f t="shared" si="15"/>
        <v>1147.2</v>
      </c>
      <c r="K136" s="170"/>
      <c r="L136" s="171"/>
      <c r="M136" s="142"/>
    </row>
    <row r="137" spans="1:13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</f>
        <v>111.39999999999999</v>
      </c>
      <c r="E137" s="99">
        <f>D137/D107*100</f>
        <v>0.024556300278143088</v>
      </c>
      <c r="F137" s="87">
        <f t="shared" si="16"/>
        <v>34.81249999999999</v>
      </c>
      <c r="G137" s="87">
        <f t="shared" si="13"/>
        <v>31.82857142857143</v>
      </c>
      <c r="H137" s="88">
        <f t="shared" si="17"/>
        <v>208.60000000000002</v>
      </c>
      <c r="I137" s="88">
        <f t="shared" si="15"/>
        <v>238.60000000000002</v>
      </c>
      <c r="K137" s="170"/>
      <c r="L137" s="171"/>
      <c r="M137" s="142"/>
    </row>
    <row r="138" spans="1:13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</f>
        <v>51.5</v>
      </c>
      <c r="E138" s="94"/>
      <c r="F138" s="87">
        <f>D138/B138*100</f>
        <v>52.55102040816326</v>
      </c>
      <c r="G138" s="94">
        <f>D138/C138*100</f>
        <v>46.81818181818182</v>
      </c>
      <c r="H138" s="92">
        <f>B138-D138</f>
        <v>46.5</v>
      </c>
      <c r="I138" s="92">
        <f>C138-D138</f>
        <v>58.5</v>
      </c>
      <c r="K138" s="170"/>
      <c r="L138" s="171"/>
      <c r="M138" s="143"/>
    </row>
    <row r="139" spans="1:13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</f>
        <v>473.90000000000015</v>
      </c>
      <c r="E139" s="99">
        <f>D139/D107*100</f>
        <v>0.10446347129095164</v>
      </c>
      <c r="F139" s="87">
        <f>D139/B139*100</f>
        <v>85.08078994614007</v>
      </c>
      <c r="G139" s="87">
        <f>D139/C139*100</f>
        <v>77.98255718282049</v>
      </c>
      <c r="H139" s="88">
        <f t="shared" si="17"/>
        <v>83.09999999999985</v>
      </c>
      <c r="I139" s="88">
        <f t="shared" si="15"/>
        <v>133.7999999999999</v>
      </c>
      <c r="K139" s="170"/>
      <c r="L139" s="171"/>
      <c r="M139" s="142"/>
    </row>
    <row r="140" spans="1:13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</f>
        <v>389.09999999999997</v>
      </c>
      <c r="E140" s="94">
        <f>D140/D139*100</f>
        <v>82.10592952099596</v>
      </c>
      <c r="F140" s="94">
        <f t="shared" si="16"/>
        <v>86.83329613925463</v>
      </c>
      <c r="G140" s="94">
        <f>D140/C140*100</f>
        <v>79.47303921568626</v>
      </c>
      <c r="H140" s="92">
        <f t="shared" si="17"/>
        <v>59.00000000000006</v>
      </c>
      <c r="I140" s="92">
        <f t="shared" si="15"/>
        <v>100.50000000000006</v>
      </c>
      <c r="K140" s="170"/>
      <c r="L140" s="171"/>
      <c r="M140" s="143"/>
    </row>
    <row r="141" spans="1:13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</f>
        <v>1599.3999999999999</v>
      </c>
      <c r="E141" s="99">
        <f>D141/D107*100</f>
        <v>0.3525614601872716</v>
      </c>
      <c r="F141" s="87">
        <f t="shared" si="16"/>
        <v>97.87650694571934</v>
      </c>
      <c r="G141" s="87">
        <f t="shared" si="13"/>
        <v>90.875</v>
      </c>
      <c r="H141" s="88">
        <f t="shared" si="17"/>
        <v>34.70000000000027</v>
      </c>
      <c r="I141" s="88">
        <f t="shared" si="15"/>
        <v>160.60000000000014</v>
      </c>
      <c r="J141" s="142"/>
      <c r="K141" s="170"/>
      <c r="L141" s="171"/>
      <c r="M141" s="142"/>
    </row>
    <row r="142" spans="1:13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</f>
        <v>1324.8999999999999</v>
      </c>
      <c r="E142" s="94">
        <f>D142/D141*100</f>
        <v>82.83731399274727</v>
      </c>
      <c r="F142" s="94">
        <f aca="true" t="shared" si="18" ref="F142:F151">D142/B142*100</f>
        <v>99.74403372732063</v>
      </c>
      <c r="G142" s="94">
        <f t="shared" si="13"/>
        <v>92.17336858216221</v>
      </c>
      <c r="H142" s="92">
        <f t="shared" si="17"/>
        <v>3.400000000000091</v>
      </c>
      <c r="I142" s="92">
        <f t="shared" si="15"/>
        <v>112.50000000000023</v>
      </c>
      <c r="J142" s="143"/>
      <c r="K142" s="170"/>
      <c r="L142" s="171"/>
      <c r="M142" s="143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</f>
        <v>21.9</v>
      </c>
      <c r="E143" s="94">
        <f>D143/D141*100</f>
        <v>1.3692634738026759</v>
      </c>
      <c r="F143" s="94">
        <f t="shared" si="18"/>
        <v>62.393162393162385</v>
      </c>
      <c r="G143" s="94">
        <f>D143/C143*100</f>
        <v>54.75</v>
      </c>
      <c r="H143" s="92">
        <f t="shared" si="17"/>
        <v>13.200000000000003</v>
      </c>
      <c r="I143" s="92">
        <f t="shared" si="15"/>
        <v>18.1</v>
      </c>
      <c r="J143" s="143"/>
      <c r="K143" s="170"/>
      <c r="L143" s="171"/>
      <c r="M143" s="173"/>
    </row>
    <row r="144" spans="1:13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0.1376607677172384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  <c r="M144" s="142"/>
    </row>
    <row r="145" spans="1:13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  <c r="M145" s="142"/>
    </row>
    <row r="146" spans="1:13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</f>
        <v>69288.3</v>
      </c>
      <c r="E146" s="99">
        <f>D146/D107*100</f>
        <v>15.27346768906698</v>
      </c>
      <c r="F146" s="87">
        <f t="shared" si="18"/>
        <v>82.62486152334456</v>
      </c>
      <c r="G146" s="87">
        <f t="shared" si="13"/>
        <v>56.8362225173429</v>
      </c>
      <c r="H146" s="88">
        <f t="shared" si="17"/>
        <v>14570.600000000006</v>
      </c>
      <c r="I146" s="88">
        <f t="shared" si="15"/>
        <v>52620.40000000001</v>
      </c>
      <c r="J146" s="142"/>
      <c r="K146" s="170"/>
      <c r="L146" s="171"/>
      <c r="M146" s="142"/>
    </row>
    <row r="147" spans="1:13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  <c r="M147" s="142"/>
    </row>
    <row r="148" spans="1:13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  <c r="M148" s="142"/>
    </row>
    <row r="149" spans="1:13" s="100" customFormat="1" ht="18.75">
      <c r="A149" s="95" t="s">
        <v>98</v>
      </c>
      <c r="B149" s="140">
        <v>128.19706</v>
      </c>
      <c r="C149" s="96">
        <v>162.3</v>
      </c>
      <c r="D149" s="97">
        <f>46.4+43+38.8</f>
        <v>128.2</v>
      </c>
      <c r="E149" s="99">
        <f>D149/D107*100</f>
        <v>0.028259584341633243</v>
      </c>
      <c r="F149" s="87">
        <f t="shared" si="18"/>
        <v>100.00229334432473</v>
      </c>
      <c r="G149" s="87">
        <f t="shared" si="13"/>
        <v>78.98952556993221</v>
      </c>
      <c r="H149" s="88">
        <f t="shared" si="17"/>
        <v>-0.0029399999999952797</v>
      </c>
      <c r="I149" s="88">
        <f t="shared" si="15"/>
        <v>34.10000000000002</v>
      </c>
      <c r="J149" s="142"/>
      <c r="K149" s="170"/>
      <c r="L149" s="171"/>
      <c r="M149" s="142"/>
    </row>
    <row r="150" spans="1:13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</f>
        <v>11409.799999999997</v>
      </c>
      <c r="E150" s="99">
        <f>D150/D107*100</f>
        <v>2.5151030064053583</v>
      </c>
      <c r="F150" s="87">
        <f t="shared" si="18"/>
        <v>98.41549143916848</v>
      </c>
      <c r="G150" s="87">
        <f t="shared" si="13"/>
        <v>98.41549143916848</v>
      </c>
      <c r="H150" s="88">
        <f t="shared" si="17"/>
        <v>183.70000000000255</v>
      </c>
      <c r="I150" s="88">
        <f t="shared" si="15"/>
        <v>183.70000000000255</v>
      </c>
      <c r="J150" s="142"/>
      <c r="K150" s="170"/>
      <c r="L150" s="171"/>
      <c r="M150" s="142"/>
    </row>
    <row r="151" spans="1:13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+426.8</f>
        <v>277484.10000000003</v>
      </c>
      <c r="E151" s="99">
        <f>D151/D107*100</f>
        <v>61.16681222630418</v>
      </c>
      <c r="F151" s="87">
        <f t="shared" si="18"/>
        <v>87.2847599625928</v>
      </c>
      <c r="G151" s="87">
        <f t="shared" si="13"/>
        <v>86.01227054718407</v>
      </c>
      <c r="H151" s="88">
        <f t="shared" si="17"/>
        <v>40422.600000000035</v>
      </c>
      <c r="I151" s="88">
        <f>C151-D151</f>
        <v>45125.79999999999</v>
      </c>
      <c r="K151" s="170"/>
      <c r="L151" s="171"/>
      <c r="M151" s="142"/>
    </row>
    <row r="152" spans="1:13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</f>
        <v>37539.59999999998</v>
      </c>
      <c r="E152" s="99">
        <f>D152/D107*100</f>
        <v>8.274988239868758</v>
      </c>
      <c r="F152" s="87">
        <f t="shared" si="16"/>
        <v>96.96972828038338</v>
      </c>
      <c r="G152" s="87">
        <f t="shared" si="13"/>
        <v>88.88899412767563</v>
      </c>
      <c r="H152" s="88">
        <f t="shared" si="17"/>
        <v>1173.1000000000276</v>
      </c>
      <c r="I152" s="88">
        <f t="shared" si="15"/>
        <v>4692.400000000023</v>
      </c>
      <c r="K152" s="170"/>
      <c r="L152" s="171"/>
      <c r="M152" s="142"/>
    </row>
    <row r="153" spans="1:13" s="2" customFormat="1" ht="19.5" thickBot="1">
      <c r="A153" s="26" t="s">
        <v>29</v>
      </c>
      <c r="B153" s="141"/>
      <c r="C153" s="59"/>
      <c r="D153" s="40">
        <f>D43+D69+D72+D77+D79+D87+D102+D107+D100+D84+D98</f>
        <v>465041.3</v>
      </c>
      <c r="E153" s="14"/>
      <c r="F153" s="14"/>
      <c r="G153" s="6"/>
      <c r="H153" s="48"/>
      <c r="I153" s="40"/>
      <c r="K153" s="170"/>
      <c r="L153" s="174"/>
      <c r="M153" s="142"/>
    </row>
    <row r="154" spans="1:13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1780470.7</v>
      </c>
      <c r="E154" s="25">
        <v>100</v>
      </c>
      <c r="F154" s="3">
        <f>D154/B154*100</f>
        <v>90.94487949289409</v>
      </c>
      <c r="G154" s="3">
        <f aca="true" t="shared" si="19" ref="G154:G160">D154/C154*100</f>
        <v>80.6939906166822</v>
      </c>
      <c r="H154" s="36">
        <f aca="true" t="shared" si="20" ref="H154:H160">B154-D154</f>
        <v>177276.3550600002</v>
      </c>
      <c r="I154" s="36">
        <f aca="true" t="shared" si="21" ref="I154:I160">C154-D154</f>
        <v>425976.99999999977</v>
      </c>
      <c r="K154" s="175"/>
      <c r="L154" s="176"/>
      <c r="M154" s="150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767426.8100000004</v>
      </c>
      <c r="E155" s="6">
        <f>D155/D154*100</f>
        <v>43.10246779124197</v>
      </c>
      <c r="F155" s="6">
        <f aca="true" t="shared" si="22" ref="F155:F160">D155/B155*100</f>
        <v>92.78204259893809</v>
      </c>
      <c r="G155" s="6">
        <f t="shared" si="19"/>
        <v>85.53671017287313</v>
      </c>
      <c r="H155" s="48">
        <f t="shared" si="20"/>
        <v>59701.78999999969</v>
      </c>
      <c r="I155" s="58">
        <f t="shared" si="21"/>
        <v>129763.1899999996</v>
      </c>
      <c r="K155" s="151"/>
      <c r="L155" s="15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77052.69999999998</v>
      </c>
      <c r="E156" s="6">
        <f>D156/D154*100</f>
        <v>4.327658972427908</v>
      </c>
      <c r="F156" s="6">
        <f t="shared" si="22"/>
        <v>82.58268428797567</v>
      </c>
      <c r="G156" s="6">
        <f t="shared" si="19"/>
        <v>69.69058644766831</v>
      </c>
      <c r="H156" s="48">
        <f>B156-D156</f>
        <v>16251.000000000044</v>
      </c>
      <c r="I156" s="58">
        <f t="shared" si="21"/>
        <v>33511.3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33275.3</v>
      </c>
      <c r="E157" s="6">
        <f>D157/D154*100</f>
        <v>1.8689046666142837</v>
      </c>
      <c r="F157" s="6">
        <f t="shared" si="22"/>
        <v>88.09375049639158</v>
      </c>
      <c r="G157" s="6">
        <f t="shared" si="19"/>
        <v>79.01338050743824</v>
      </c>
      <c r="H157" s="48">
        <f t="shared" si="20"/>
        <v>4497.299999999996</v>
      </c>
      <c r="I157" s="58">
        <f t="shared" si="21"/>
        <v>8838.199999999997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25002.899999999994</v>
      </c>
      <c r="E158" s="6">
        <f>D158/D154*100</f>
        <v>1.4042859565170038</v>
      </c>
      <c r="F158" s="6">
        <f t="shared" si="22"/>
        <v>89.98963439652748</v>
      </c>
      <c r="G158" s="6">
        <f t="shared" si="19"/>
        <v>82.52108994415619</v>
      </c>
      <c r="H158" s="48">
        <f>B158-D158</f>
        <v>2781.30000000001</v>
      </c>
      <c r="I158" s="58">
        <f t="shared" si="21"/>
        <v>5295.900000000005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75.00000000000001</v>
      </c>
      <c r="E159" s="6">
        <f>D159/D154*100</f>
        <v>0.004212369234719786</v>
      </c>
      <c r="F159" s="6">
        <f t="shared" si="22"/>
        <v>65.50218340611355</v>
      </c>
      <c r="G159" s="6">
        <f t="shared" si="19"/>
        <v>65.51113754849463</v>
      </c>
      <c r="H159" s="48">
        <f t="shared" si="20"/>
        <v>39.499999999999986</v>
      </c>
      <c r="I159" s="58">
        <f t="shared" si="21"/>
        <v>39.48434999999999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971643.4550600001</v>
      </c>
      <c r="C160" s="60">
        <f>C154-C155-C156-C157-C158-C159</f>
        <v>1126166.9156499996</v>
      </c>
      <c r="D160" s="60">
        <f>D154-D155-D156-D157-D158-D159</f>
        <v>877637.9899999995</v>
      </c>
      <c r="E160" s="28">
        <f>D160/D154*100</f>
        <v>49.29247024396412</v>
      </c>
      <c r="F160" s="28">
        <f t="shared" si="22"/>
        <v>90.32510695456745</v>
      </c>
      <c r="G160" s="28">
        <f t="shared" si="19"/>
        <v>77.93143075007185</v>
      </c>
      <c r="H160" s="81">
        <f t="shared" si="20"/>
        <v>94005.46506000054</v>
      </c>
      <c r="I160" s="81">
        <f t="shared" si="21"/>
        <v>248528.9256500001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1780470.7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1780470.7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2018-11-27T10:20:18Z</dcterms:modified>
  <cp:category/>
  <cp:version/>
  <cp:contentType/>
  <cp:contentStatus/>
</cp:coreProperties>
</file>